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1"/>
  </bookViews>
  <sheets>
    <sheet name="2024-2025" sheetId="1" r:id="rId1"/>
    <sheet name="2023-2024" sheetId="2" r:id="rId2"/>
    <sheet name="2022-2023" sheetId="3" r:id="rId3"/>
    <sheet name="2021-2022" sheetId="4" r:id="rId4"/>
    <sheet name="5% Cap Worksheet" sheetId="5" r:id="rId5"/>
    <sheet name="2020-2021" sheetId="6" state="hidden" r:id="rId6"/>
    <sheet name="2019-2020" sheetId="7" state="hidden" r:id="rId7"/>
    <sheet name="2018-2019" sheetId="8" state="hidden" r:id="rId8"/>
    <sheet name="2017-2018" sheetId="9" state="hidden" r:id="rId9"/>
    <sheet name="2016-2017" sheetId="10" state="hidden" r:id="rId10"/>
    <sheet name="2015-2016" sheetId="11" state="hidden" r:id="rId11"/>
    <sheet name="2014-2015" sheetId="12" state="hidden" r:id="rId12"/>
    <sheet name="2013-2014" sheetId="13" state="hidden" r:id="rId13"/>
  </sheets>
  <definedNames>
    <definedName name="_xlnm.Print_Area" localSheetId="12">'2013-2014'!$A$1:$M$34</definedName>
    <definedName name="_xlnm.Print_Area" localSheetId="11">'2014-2015'!$A$1:$M$34</definedName>
    <definedName name="_xlnm.Print_Area" localSheetId="10">'2015-2016'!$A$1:$M$34</definedName>
    <definedName name="_xlnm.Print_Area" localSheetId="9">'2016-2017'!$A$1:$M$34</definedName>
    <definedName name="_xlnm.Print_Area" localSheetId="8">'2017-2018'!$A$1:$M$34</definedName>
    <definedName name="_xlnm.Print_Area" localSheetId="7">'2018-2019'!$A$1:$M$34</definedName>
    <definedName name="_xlnm.Print_Area" localSheetId="6">'2019-2020'!$A$1:$M$34</definedName>
    <definedName name="_xlnm.Print_Area" localSheetId="5">'2020-2021'!$A$1:$M$34</definedName>
    <definedName name="_xlnm.Print_Area" localSheetId="3">'2021-2022'!$A$1:$M$34</definedName>
    <definedName name="_xlnm.Print_Area" localSheetId="2">'2022-2023'!$A$1:$M$34</definedName>
    <definedName name="_xlnm.Print_Area" localSheetId="1">'2023-2024'!$A$1:$M$34</definedName>
    <definedName name="_xlnm.Print_Area" localSheetId="0">'2024-2025'!$A$1:$M$34</definedName>
    <definedName name="_xlnm.Print_Area" localSheetId="4">'5% Cap Worksheet'!$A$1:$M$34</definedName>
  </definedNames>
  <calcPr fullCalcOnLoad="1"/>
</workbook>
</file>

<file path=xl/sharedStrings.xml><?xml version="1.0" encoding="utf-8"?>
<sst xmlns="http://schemas.openxmlformats.org/spreadsheetml/2006/main" count="351" uniqueCount="30">
  <si>
    <t>SCHOOL DISTRICT OF ESCAMBIA COUNTY</t>
  </si>
  <si>
    <t>FEDERAL INDIRECT COST WORKSHEET</t>
  </si>
  <si>
    <t>Total Amount of Project</t>
  </si>
  <si>
    <t>-</t>
  </si>
  <si>
    <t>Amount Available on which to Figure Indirect Cost Expense</t>
  </si>
  <si>
    <t>÷</t>
  </si>
  <si>
    <t>x</t>
  </si>
  <si>
    <t>Indirect Cost Rate</t>
  </si>
  <si>
    <t>Amount Available Exclusive of Capital Outlay and Indirect Cost Expense</t>
  </si>
  <si>
    <t>Indirect Cost Expense</t>
  </si>
  <si>
    <t>Example:</t>
  </si>
  <si>
    <t>Enter Total Amount of Project</t>
  </si>
  <si>
    <t>Enter All Capital Outlay Objects (600's)</t>
  </si>
  <si>
    <t xml:space="preserve"> </t>
  </si>
  <si>
    <t>Enter all 310 objects in any 5XXX functions or 7800 function.</t>
  </si>
  <si>
    <t>All Capital Outlay Objects (600's) and excluded 310 Objects</t>
  </si>
  <si>
    <t>Amount Available Exclusive of Capital Outlay, excluded 310 Objects and Indirect Cost Expense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</si>
  <si>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</si>
  <si>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</si>
  <si>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</si>
  <si>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</si>
  <si>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</si>
  <si>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</si>
  <si>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</si>
  <si>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</si>
  <si>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</si>
  <si>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5% Indirect Cost Rate Cap</t>
  </si>
  <si>
    <t>2022-2023</t>
  </si>
  <si>
    <t>2024-2025</t>
  </si>
  <si>
    <t>2023-2024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</si>
</sst>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.0000_);_(* \(#,##0.0000\);_(* &quot;-&quot;????_);_(@_)"/>
  </numFmts>
  <fonts count="4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b/>
      <sz val="10"/>
      <color indexed="1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18"/>
      <name val="Tahoma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0" fontId="3" fillId="0" borderId="0" xfId="0" applyFont="1" applyAlignment="1">
      <alignment/>
    </xf>
    <xf numFmtId="43" fontId="1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13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6" xfId="0" applyFont="1" applyFill="1" applyBorder="1" applyAlignment="1" quotePrefix="1">
      <alignment horizontal="right"/>
    </xf>
    <xf numFmtId="0" fontId="2" fillId="33" borderId="16" xfId="0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68" fontId="3" fillId="0" borderId="20" xfId="42" applyNumberFormat="1" applyFont="1" applyBorder="1" applyAlignment="1">
      <alignment/>
    </xf>
    <xf numFmtId="168" fontId="2" fillId="0" borderId="10" xfId="42" applyNumberFormat="1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43" fontId="1" fillId="34" borderId="21" xfId="42" applyFont="1" applyFill="1" applyBorder="1" applyAlignment="1" applyProtection="1">
      <alignment shrinkToFit="1"/>
      <protection locked="0"/>
    </xf>
    <xf numFmtId="43" fontId="1" fillId="34" borderId="22" xfId="42" applyFont="1" applyFill="1" applyBorder="1" applyAlignment="1" applyProtection="1">
      <alignment shrinkToFit="1"/>
      <protection locked="0"/>
    </xf>
    <xf numFmtId="43" fontId="1" fillId="33" borderId="0" xfId="42" applyFont="1" applyFill="1" applyBorder="1" applyAlignment="1">
      <alignment shrinkToFit="1"/>
    </xf>
    <xf numFmtId="168" fontId="2" fillId="33" borderId="10" xfId="42" applyNumberFormat="1" applyFont="1" applyFill="1" applyBorder="1" applyAlignment="1">
      <alignment shrinkToFit="1"/>
    </xf>
    <xf numFmtId="43" fontId="1" fillId="33" borderId="11" xfId="0" applyNumberFormat="1" applyFont="1" applyFill="1" applyBorder="1" applyAlignment="1">
      <alignment shrinkToFit="1"/>
    </xf>
    <xf numFmtId="10" fontId="2" fillId="33" borderId="10" xfId="57" applyNumberFormat="1" applyFont="1" applyFill="1" applyBorder="1" applyAlignment="1">
      <alignment shrinkToFit="1"/>
    </xf>
    <xf numFmtId="43" fontId="1" fillId="0" borderId="0" xfId="42" applyFont="1" applyAlignment="1">
      <alignment vertical="top"/>
    </xf>
    <xf numFmtId="0" fontId="5" fillId="33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7</xdr:row>
      <xdr:rowOff>0</xdr:rowOff>
    </xdr:from>
    <xdr:to>
      <xdr:col>10</xdr:col>
      <xdr:colOff>571500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5850"/>
          <a:ext cx="5572125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2024-2025 is 5.27% and should be used to figure the expense.  The rate is figured on all expenses excluding all capital outlay objects:  611, 612, 619, 621, 622, 641, 642, 643, 644, 648, 649, 651, 681, 682, 691, &amp; 692 and 310 in any 5XXX functions or 7800 function.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10</xdr:col>
      <xdr:colOff>581025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5850"/>
          <a:ext cx="5581650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2016-2017 is 5.28% and should be used to figure the expense.  The rate is figured on all expenses excluding all capital outlay objects:  611, 612, 621, 622, 641, 642, 643, 644, 651, 681, 682, 691, &amp; 692 and 310 in any 5XXX functions or 7800 function.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10</xdr:col>
      <xdr:colOff>581025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5850"/>
          <a:ext cx="5581650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2015-2016 is 4.43% and should be used to figure the expense.  The rate is figured on all expenses excluding all capital outlay objects:  611, 612, 621, 622, 641, 642, 643, 644, 651, 681, 682, 691, &amp; 692 and 310 in any 5XXX functions or 7800 function.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10</xdr:col>
      <xdr:colOff>581025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5850"/>
          <a:ext cx="5581650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2014-2015 is 5.54% and should be used to figure the expense.  The rate is figured on all expenses excluding all capital outlay objects:  611, 612, 621, 622, 641, 642, 643, 644, 651, 681, 682, 691, &amp; 692 and 310 in any 5XXX functions or 7800 function.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10</xdr:col>
      <xdr:colOff>581025</xdr:colOff>
      <xdr:row>11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3825" y="1085850"/>
          <a:ext cx="5581650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2013-2014 is 6.52% and should be used to figure the expense.  The rate is figured on all expenses excluding all capital outlay objects:  611, 612, 621, 622, 641, 642, 643, 644, 651, 681, 682, 691, &amp; 692 and 310 in any 5XXX functions or 7800 function.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7</xdr:row>
      <xdr:rowOff>0</xdr:rowOff>
    </xdr:from>
    <xdr:to>
      <xdr:col>10</xdr:col>
      <xdr:colOff>571500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5850"/>
          <a:ext cx="5572125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2023-2024 is 5.33% and should be used to figure the expense.  The rate is figured on all expenses excluding all capital outlay objects:  611, 612, 619, 621, 622, 641, 642, 643, 644, 648, 649, 651, 681, 682, 691, &amp; 692 and 310 in any 5XXX functions or 7800 function.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7</xdr:row>
      <xdr:rowOff>0</xdr:rowOff>
    </xdr:from>
    <xdr:to>
      <xdr:col>10</xdr:col>
      <xdr:colOff>571500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5850"/>
          <a:ext cx="5572125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2022-2023 is 6.22% and should be used to figure the expense.  The rate is figured on all expenses excluding all capital outlay objects:  611, 612, 619, 621, 622, 641, 642, 643, 644, 648, 649, 651, 681, 682, 691, &amp; 692 and 310 in any 5XXX functions or 7800 function.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7</xdr:row>
      <xdr:rowOff>0</xdr:rowOff>
    </xdr:from>
    <xdr:to>
      <xdr:col>10</xdr:col>
      <xdr:colOff>571500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5850"/>
          <a:ext cx="5572125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2021-2022 is 6.28% and should be used to figure the expense.  The rate is figured on all expenses excluding all capital outlay objects:  611, 612, 619, 621, 622, 641, 642, 643, 644, 648, 649, 651, 681, 682, 691, &amp; 692 and 310 in any 5XXX functions or 7800 function.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6</xdr:row>
      <xdr:rowOff>66675</xdr:rowOff>
    </xdr:from>
    <xdr:to>
      <xdr:col>10</xdr:col>
      <xdr:colOff>628650</xdr:colOff>
      <xdr:row>10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990600"/>
          <a:ext cx="5572125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2021-2022 is 6.28% and should be used to figure the expense.  The rate is figured on all expenses excluding all capital outlay objects:  611, 612, 619, 621, 622, 641, 642, 643, 644, 648, 649, 651, 681, 682, 691, &amp; 692 and 310 in any 5XXX functions or 7800 function.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10</xdr:col>
      <xdr:colOff>581025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5850"/>
          <a:ext cx="5581650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2020-2021 is 5.71% and should be used to figure the expense.  The rate is figured on all expenses excluding all capital outlay objects:  611, 612, 619, 621, 622, 641, 642, 643, 644, 648, 649, 651, 681, 682, 691, &amp; 692 and 310 in any 5XXX functions or 7800 function.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10</xdr:col>
      <xdr:colOff>581025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5850"/>
          <a:ext cx="5581650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2019-2020 is 4.99% and should be used to figure the expense.  The rate is figured on all expenses excluding all capital outlay objects:  611, 612, 619, 621, 622, 641, 642, 643, 644, 648, 649, 651, 681, 682, 691, &amp; 692 and 310 in any 5XXX functions or 7800 function.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10</xdr:col>
      <xdr:colOff>581025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5850"/>
          <a:ext cx="5581650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2018-2019 is 5.51% and should be used to figure the expense.  The rate is figured on all expenses excluding all capital outlay objects:  611, 612, 621, 622, 641, 642, 643, 644, 651, 681, 682, 691, &amp; 692 and 310 in any 5XXX functions or 7800 function.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10</xdr:col>
      <xdr:colOff>581025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5850"/>
          <a:ext cx="5581650" cy="676275"/>
        </a:xfrm>
        <a:prstGeom prst="rect">
          <a:avLst/>
        </a:prstGeom>
        <a:solidFill>
          <a:srgbClr val="FFFFFF"/>
        </a:solidFill>
        <a:ln w="317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The Federal Indirect Cost Rate for 2017-2018 is 6.15% and should be used to figure the expense.  The rate is figured on all expenses excluding all capital outlay objects:  611, 612, 621, 622, 641, 642, 643, 644, 651, 681, 682, 691, &amp; 692 and 310 in any 5XXX functions or 7800 function.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P33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0" width="9.140625" style="1" customWidth="1"/>
    <col min="11" max="11" width="10.281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28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1.0527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0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2">
        <v>0.0527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0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f>SUM(C18)</f>
        <v>1.0527</v>
      </c>
      <c r="D30" s="7" t="s">
        <v>7</v>
      </c>
    </row>
    <row r="31" spans="3:11" ht="26.25" customHeight="1">
      <c r="C31" s="33">
        <f>ROUND(+C29/C30,2)</f>
        <v>8549.44</v>
      </c>
      <c r="D31" s="39" t="s">
        <v>16</v>
      </c>
      <c r="E31" s="39"/>
      <c r="F31" s="39"/>
      <c r="G31" s="39"/>
      <c r="H31" s="39"/>
      <c r="I31" s="39"/>
      <c r="J31" s="39"/>
      <c r="K31" s="39"/>
    </row>
    <row r="32" spans="2:4" ht="18" customHeight="1">
      <c r="B32" s="4" t="s">
        <v>6</v>
      </c>
      <c r="C32" s="25">
        <f>SUM(C20)</f>
        <v>0.0527</v>
      </c>
      <c r="D32" s="7" t="s">
        <v>7</v>
      </c>
    </row>
    <row r="33" spans="3:4" ht="18" customHeight="1" thickBot="1">
      <c r="C33" s="8">
        <f>ROUND(C32*C31,2)</f>
        <v>450.56</v>
      </c>
      <c r="D33" s="7" t="s">
        <v>9</v>
      </c>
    </row>
    <row r="34" ht="13.5" thickTop="1"/>
  </sheetData>
  <sheetProtection password="CC5F" sheet="1" objects="1" selectLockedCells="1"/>
  <mergeCells count="5">
    <mergeCell ref="B3:K3"/>
    <mergeCell ref="B4:K4"/>
    <mergeCell ref="B5:K5"/>
    <mergeCell ref="B8:K11"/>
    <mergeCell ref="D31:K3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2:P33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1" width="9.1406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20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1.0528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0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0">
        <v>0.0528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0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f>SUM(C18)</f>
        <v>1.0528</v>
      </c>
      <c r="D30" s="7" t="s">
        <v>7</v>
      </c>
    </row>
    <row r="31" spans="3:4" ht="18" customHeight="1">
      <c r="C31" s="5">
        <f>ROUND(+C29/C30,2)</f>
        <v>8548.63</v>
      </c>
      <c r="D31" s="7" t="s">
        <v>16</v>
      </c>
    </row>
    <row r="32" spans="2:4" ht="18" customHeight="1">
      <c r="B32" s="4" t="s">
        <v>6</v>
      </c>
      <c r="C32" s="25">
        <f>SUM(C20)</f>
        <v>0.0528</v>
      </c>
      <c r="D32" s="7" t="s">
        <v>7</v>
      </c>
    </row>
    <row r="33" spans="3:4" ht="18" customHeight="1" thickBot="1">
      <c r="C33" s="8">
        <f>ROUND(C32*C31,2)</f>
        <v>451.37</v>
      </c>
      <c r="D33" s="7" t="s">
        <v>9</v>
      </c>
    </row>
    <row r="34" ht="13.5" thickTop="1"/>
  </sheetData>
  <sheetProtection selectLockedCells="1"/>
  <mergeCells count="4">
    <mergeCell ref="B3:K3"/>
    <mergeCell ref="B4:K4"/>
    <mergeCell ref="B5:K5"/>
    <mergeCell ref="B8:K1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P33"/>
  <sheetViews>
    <sheetView showGridLines="0" zoomScalePageLayoutView="0" workbookViewId="0" topLeftCell="A13">
      <selection activeCell="C14" sqref="C14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1" width="9.1406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19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1.0443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0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0">
        <v>0.0443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0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f>SUM(C18)</f>
        <v>1.0443</v>
      </c>
      <c r="D30" s="7" t="s">
        <v>7</v>
      </c>
    </row>
    <row r="31" spans="3:4" ht="18" customHeight="1">
      <c r="C31" s="5">
        <f>ROUND(+C29/C30,2)</f>
        <v>8618.21</v>
      </c>
      <c r="D31" s="7" t="s">
        <v>16</v>
      </c>
    </row>
    <row r="32" spans="2:4" ht="18" customHeight="1">
      <c r="B32" s="4" t="s">
        <v>6</v>
      </c>
      <c r="C32" s="25">
        <f>SUM(C20)</f>
        <v>0.0443</v>
      </c>
      <c r="D32" s="7" t="s">
        <v>7</v>
      </c>
    </row>
    <row r="33" spans="3:4" ht="18" customHeight="1" thickBot="1">
      <c r="C33" s="8">
        <f>ROUND(C32*C31,2)</f>
        <v>381.79</v>
      </c>
      <c r="D33" s="7" t="s">
        <v>9</v>
      </c>
    </row>
    <row r="34" ht="13.5" thickTop="1"/>
  </sheetData>
  <sheetProtection password="CC38" sheet="1" objects="1" scenarios="1" selectLockedCells="1"/>
  <mergeCells count="4">
    <mergeCell ref="B3:K3"/>
    <mergeCell ref="B4:K4"/>
    <mergeCell ref="B5:K5"/>
    <mergeCell ref="B8:K1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B2:P33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1" width="9.1406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18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1.0554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0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0">
        <v>0.0554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0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v>1.0652</v>
      </c>
      <c r="D30" s="7" t="s">
        <v>7</v>
      </c>
    </row>
    <row r="31" spans="3:4" ht="18" customHeight="1">
      <c r="C31" s="5">
        <f>ROUND(+C29/C30,2)</f>
        <v>8449.12</v>
      </c>
      <c r="D31" s="7" t="s">
        <v>16</v>
      </c>
    </row>
    <row r="32" spans="2:4" ht="18" customHeight="1">
      <c r="B32" s="4" t="s">
        <v>6</v>
      </c>
      <c r="C32" s="25">
        <v>0.0652</v>
      </c>
      <c r="D32" s="7" t="s">
        <v>7</v>
      </c>
    </row>
    <row r="33" spans="3:4" ht="18" customHeight="1" thickBot="1">
      <c r="C33" s="8">
        <f>ROUND(C32*C31,2)</f>
        <v>550.88</v>
      </c>
      <c r="D33" s="7" t="s">
        <v>9</v>
      </c>
    </row>
    <row r="34" ht="13.5" thickTop="1"/>
  </sheetData>
  <sheetProtection selectLockedCells="1"/>
  <mergeCells count="4">
    <mergeCell ref="B3:K3"/>
    <mergeCell ref="B4:K4"/>
    <mergeCell ref="B5:K5"/>
    <mergeCell ref="B8:K1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</sheetPr>
  <dimension ref="B2:P33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1" width="9.1406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17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1.0652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0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0">
        <v>0.0652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0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v>1.0652</v>
      </c>
      <c r="D30" s="7" t="s">
        <v>7</v>
      </c>
    </row>
    <row r="31" spans="3:4" ht="18" customHeight="1">
      <c r="C31" s="5">
        <f>ROUND(+C29/C30,2)</f>
        <v>8449.12</v>
      </c>
      <c r="D31" s="7" t="s">
        <v>16</v>
      </c>
    </row>
    <row r="32" spans="2:4" ht="18" customHeight="1">
      <c r="B32" s="4" t="s">
        <v>6</v>
      </c>
      <c r="C32" s="25">
        <v>0.0652</v>
      </c>
      <c r="D32" s="7" t="s">
        <v>7</v>
      </c>
    </row>
    <row r="33" spans="3:4" ht="18" customHeight="1" thickBot="1">
      <c r="C33" s="8">
        <f>ROUND(C32*C31,2)</f>
        <v>550.88</v>
      </c>
      <c r="D33" s="7" t="s">
        <v>9</v>
      </c>
    </row>
    <row r="34" ht="13.5" thickTop="1"/>
  </sheetData>
  <sheetProtection password="CC38" sheet="1" objects="1" scenarios="1" selectLockedCells="1"/>
  <mergeCells count="4">
    <mergeCell ref="B3:K3"/>
    <mergeCell ref="B4:K4"/>
    <mergeCell ref="B5:K5"/>
    <mergeCell ref="B8:K1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2:P33"/>
  <sheetViews>
    <sheetView showGridLines="0"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0" width="9.140625" style="1" customWidth="1"/>
    <col min="11" max="11" width="10.281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29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1.0533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0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2">
        <v>0.0533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0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f>SUM(C18)</f>
        <v>1.0533</v>
      </c>
      <c r="D30" s="7" t="s">
        <v>7</v>
      </c>
    </row>
    <row r="31" spans="3:11" ht="26.25" customHeight="1">
      <c r="C31" s="33">
        <f>ROUND(+C29/C30,2)</f>
        <v>8544.57</v>
      </c>
      <c r="D31" s="39" t="s">
        <v>16</v>
      </c>
      <c r="E31" s="39"/>
      <c r="F31" s="39"/>
      <c r="G31" s="39"/>
      <c r="H31" s="39"/>
      <c r="I31" s="39"/>
      <c r="J31" s="39"/>
      <c r="K31" s="39"/>
    </row>
    <row r="32" spans="2:4" ht="18" customHeight="1">
      <c r="B32" s="4" t="s">
        <v>6</v>
      </c>
      <c r="C32" s="25">
        <f>SUM(C20)</f>
        <v>0.0533</v>
      </c>
      <c r="D32" s="7" t="s">
        <v>7</v>
      </c>
    </row>
    <row r="33" spans="3:4" ht="18" customHeight="1" thickBot="1">
      <c r="C33" s="8">
        <f>ROUND(C32*C31,2)</f>
        <v>455.43</v>
      </c>
      <c r="D33" s="7" t="s">
        <v>9</v>
      </c>
    </row>
    <row r="34" ht="13.5" thickTop="1"/>
  </sheetData>
  <sheetProtection password="CC5F" sheet="1" objects="1" selectLockedCells="1"/>
  <mergeCells count="5">
    <mergeCell ref="B3:K3"/>
    <mergeCell ref="B4:K4"/>
    <mergeCell ref="B5:K5"/>
    <mergeCell ref="B8:K11"/>
    <mergeCell ref="D31:K3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P33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0" width="9.140625" style="1" customWidth="1"/>
    <col min="11" max="11" width="10.281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27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1.0622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0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2">
        <v>0.0622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0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f>SUM(C18)</f>
        <v>1.0622</v>
      </c>
      <c r="D30" s="7" t="s">
        <v>7</v>
      </c>
    </row>
    <row r="31" spans="3:11" ht="26.25" customHeight="1">
      <c r="C31" s="33">
        <f>ROUND(+C29/C30,2)</f>
        <v>8472.98</v>
      </c>
      <c r="D31" s="39" t="s">
        <v>16</v>
      </c>
      <c r="E31" s="39"/>
      <c r="F31" s="39"/>
      <c r="G31" s="39"/>
      <c r="H31" s="39"/>
      <c r="I31" s="39"/>
      <c r="J31" s="39"/>
      <c r="K31" s="39"/>
    </row>
    <row r="32" spans="2:4" ht="18" customHeight="1">
      <c r="B32" s="4" t="s">
        <v>6</v>
      </c>
      <c r="C32" s="25">
        <f>SUM(C20)</f>
        <v>0.0622</v>
      </c>
      <c r="D32" s="7" t="s">
        <v>7</v>
      </c>
    </row>
    <row r="33" spans="3:4" ht="18" customHeight="1" thickBot="1">
      <c r="C33" s="8">
        <f>ROUND(C32*C31,2)</f>
        <v>527.02</v>
      </c>
      <c r="D33" s="7" t="s">
        <v>9</v>
      </c>
    </row>
    <row r="34" ht="13.5" thickTop="1"/>
  </sheetData>
  <sheetProtection password="CC5F" sheet="1" objects="1" selectLockedCells="1"/>
  <mergeCells count="5">
    <mergeCell ref="B3:K3"/>
    <mergeCell ref="B4:K4"/>
    <mergeCell ref="B5:K5"/>
    <mergeCell ref="B8:K11"/>
    <mergeCell ref="D31:K3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P33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0" width="9.140625" style="1" customWidth="1"/>
    <col min="11" max="11" width="10.281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25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1.0628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0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2">
        <v>0.0628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0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f>SUM(C18)</f>
        <v>1.0628</v>
      </c>
      <c r="D30" s="7" t="s">
        <v>7</v>
      </c>
    </row>
    <row r="31" spans="3:11" ht="26.25" customHeight="1">
      <c r="C31" s="33">
        <f>ROUND(+C29/C30,2)</f>
        <v>8468.2</v>
      </c>
      <c r="D31" s="39" t="s">
        <v>16</v>
      </c>
      <c r="E31" s="39"/>
      <c r="F31" s="39"/>
      <c r="G31" s="39"/>
      <c r="H31" s="39"/>
      <c r="I31" s="39"/>
      <c r="J31" s="39"/>
      <c r="K31" s="39"/>
    </row>
    <row r="32" spans="2:4" ht="18" customHeight="1">
      <c r="B32" s="4" t="s">
        <v>6</v>
      </c>
      <c r="C32" s="25">
        <f>SUM(C20)</f>
        <v>0.0628</v>
      </c>
      <c r="D32" s="7" t="s">
        <v>7</v>
      </c>
    </row>
    <row r="33" spans="3:4" ht="18" customHeight="1" thickBot="1">
      <c r="C33" s="8">
        <f>ROUND(C32*C31,2)</f>
        <v>531.8</v>
      </c>
      <c r="D33" s="7" t="s">
        <v>9</v>
      </c>
    </row>
    <row r="34" ht="13.5" thickTop="1"/>
  </sheetData>
  <sheetProtection password="CC5F" sheet="1" objects="1" selectLockedCells="1"/>
  <mergeCells count="5">
    <mergeCell ref="B3:K3"/>
    <mergeCell ref="B4:K4"/>
    <mergeCell ref="B5:K5"/>
    <mergeCell ref="B8:K11"/>
    <mergeCell ref="D31:K3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2:P33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0" width="9.140625" style="1" customWidth="1"/>
    <col min="11" max="11" width="10.1406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26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1.05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0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2">
        <v>0.05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0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f>SUM(C18)</f>
        <v>1.05</v>
      </c>
      <c r="D30" s="7" t="s">
        <v>7</v>
      </c>
    </row>
    <row r="31" spans="3:11" ht="29.25" customHeight="1">
      <c r="C31" s="33">
        <f>ROUND(+C29/C30,2)</f>
        <v>8571.43</v>
      </c>
      <c r="D31" s="39" t="s">
        <v>16</v>
      </c>
      <c r="E31" s="39"/>
      <c r="F31" s="39"/>
      <c r="G31" s="39"/>
      <c r="H31" s="39"/>
      <c r="I31" s="39"/>
      <c r="J31" s="39"/>
      <c r="K31" s="39"/>
    </row>
    <row r="32" spans="2:4" ht="18" customHeight="1">
      <c r="B32" s="4" t="s">
        <v>6</v>
      </c>
      <c r="C32" s="25">
        <f>SUM(C20)</f>
        <v>0.05</v>
      </c>
      <c r="D32" s="7" t="s">
        <v>7</v>
      </c>
    </row>
    <row r="33" spans="3:4" ht="18" customHeight="1" thickBot="1">
      <c r="C33" s="8">
        <f>ROUND(C32*C31,2)</f>
        <v>428.57</v>
      </c>
      <c r="D33" s="7" t="s">
        <v>9</v>
      </c>
    </row>
    <row r="34" ht="13.5" thickTop="1"/>
  </sheetData>
  <sheetProtection password="CC5F" sheet="1" objects="1" selectLockedCells="1"/>
  <mergeCells count="5">
    <mergeCell ref="B3:K3"/>
    <mergeCell ref="B4:K4"/>
    <mergeCell ref="B5:K5"/>
    <mergeCell ref="B8:K11"/>
    <mergeCell ref="D31:K3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2:P33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1" width="9.1406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24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1.0571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0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2">
        <v>0.0571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0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f>SUM(C18)</f>
        <v>1.0571</v>
      </c>
      <c r="D30" s="7" t="s">
        <v>7</v>
      </c>
    </row>
    <row r="31" spans="3:4" ht="18" customHeight="1">
      <c r="C31" s="5">
        <f>ROUND(+C29/C30,2)</f>
        <v>8513.86</v>
      </c>
      <c r="D31" s="7" t="s">
        <v>16</v>
      </c>
    </row>
    <row r="32" spans="2:4" ht="18" customHeight="1">
      <c r="B32" s="4" t="s">
        <v>6</v>
      </c>
      <c r="C32" s="25">
        <f>SUM(C20)</f>
        <v>0.0571</v>
      </c>
      <c r="D32" s="7" t="s">
        <v>7</v>
      </c>
    </row>
    <row r="33" spans="3:4" ht="18" customHeight="1" thickBot="1">
      <c r="C33" s="8">
        <f>ROUND(C32*C31,2)</f>
        <v>486.14</v>
      </c>
      <c r="D33" s="7" t="s">
        <v>9</v>
      </c>
    </row>
    <row r="34" ht="13.5" thickTop="1"/>
  </sheetData>
  <sheetProtection password="CC5F" sheet="1" objects="1" scenarios="1" selectLockedCells="1"/>
  <mergeCells count="4">
    <mergeCell ref="B3:K3"/>
    <mergeCell ref="B4:K4"/>
    <mergeCell ref="B5:K5"/>
    <mergeCell ref="B8:K1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B2:P33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1" width="9.1406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23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1.0499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0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0">
        <v>0.0499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0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f>SUM(C18)</f>
        <v>1.0499</v>
      </c>
      <c r="D30" s="7" t="s">
        <v>7</v>
      </c>
    </row>
    <row r="31" spans="3:4" ht="18" customHeight="1">
      <c r="C31" s="5">
        <f>ROUND(+C29/C30,2)</f>
        <v>8572.24</v>
      </c>
      <c r="D31" s="7" t="s">
        <v>16</v>
      </c>
    </row>
    <row r="32" spans="2:4" ht="18" customHeight="1">
      <c r="B32" s="4" t="s">
        <v>6</v>
      </c>
      <c r="C32" s="25">
        <f>SUM(C20)</f>
        <v>0.0499</v>
      </c>
      <c r="D32" s="7" t="s">
        <v>7</v>
      </c>
    </row>
    <row r="33" spans="3:4" ht="18" customHeight="1" thickBot="1">
      <c r="C33" s="8">
        <f>ROUND(C32*C31,2)</f>
        <v>427.75</v>
      </c>
      <c r="D33" s="7" t="s">
        <v>9</v>
      </c>
    </row>
    <row r="34" ht="13.5" thickTop="1"/>
  </sheetData>
  <sheetProtection password="EF2F" sheet="1" objects="1" scenarios="1" selectLockedCells="1"/>
  <mergeCells count="4">
    <mergeCell ref="B3:K3"/>
    <mergeCell ref="B4:K4"/>
    <mergeCell ref="B5:K5"/>
    <mergeCell ref="B8:K1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P33"/>
  <sheetViews>
    <sheetView showGridLines="0" zoomScalePageLayoutView="0" workbookViewId="0" topLeftCell="A4">
      <selection activeCell="C15" sqref="C15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1" width="9.1406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22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10000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10000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1.0551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9477.774618519572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0">
        <v>0.0551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522.23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f>SUM(C18)</f>
        <v>1.0551</v>
      </c>
      <c r="D30" s="7" t="s">
        <v>7</v>
      </c>
    </row>
    <row r="31" spans="3:4" ht="18" customHeight="1">
      <c r="C31" s="5">
        <f>ROUND(+C29/C30,2)</f>
        <v>8530</v>
      </c>
      <c r="D31" s="7" t="s">
        <v>16</v>
      </c>
    </row>
    <row r="32" spans="2:4" ht="18" customHeight="1">
      <c r="B32" s="4" t="s">
        <v>6</v>
      </c>
      <c r="C32" s="25">
        <f>SUM(C20)</f>
        <v>0.0551</v>
      </c>
      <c r="D32" s="7" t="s">
        <v>7</v>
      </c>
    </row>
    <row r="33" spans="3:4" ht="18" customHeight="1" thickBot="1">
      <c r="C33" s="8">
        <f>ROUND(C32*C31,2)</f>
        <v>470</v>
      </c>
      <c r="D33" s="7" t="s">
        <v>9</v>
      </c>
    </row>
    <row r="34" ht="13.5" thickTop="1"/>
  </sheetData>
  <sheetProtection password="CC38" sheet="1" objects="1" scenarios="1" selectLockedCells="1"/>
  <mergeCells count="4">
    <mergeCell ref="B3:K3"/>
    <mergeCell ref="B4:K4"/>
    <mergeCell ref="B5:K5"/>
    <mergeCell ref="B8:K1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2:P33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1" max="1" width="1.57421875" style="1" customWidth="1"/>
    <col min="2" max="2" width="3.140625" style="1" customWidth="1"/>
    <col min="3" max="3" width="13.28125" style="1" bestFit="1" customWidth="1"/>
    <col min="4" max="5" width="9.140625" style="1" customWidth="1"/>
    <col min="6" max="6" width="4.7109375" style="1" customWidth="1"/>
    <col min="7" max="7" width="8.421875" style="1" bestFit="1" customWidth="1"/>
    <col min="8" max="11" width="9.140625" style="1" customWidth="1"/>
    <col min="12" max="12" width="0.2890625" style="1" customWidth="1"/>
    <col min="13" max="13" width="1.1484375" style="1" hidden="1" customWidth="1"/>
    <col min="14" max="14" width="13.7109375" style="1" hidden="1" customWidth="1"/>
    <col min="15" max="16384" width="9.140625" style="1" customWidth="1"/>
  </cols>
  <sheetData>
    <row r="1" ht="8.25" customHeight="1" thickBot="1"/>
    <row r="2" spans="2:11" ht="13.5" thickTop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" customFormat="1" ht="12.7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s="2" customFormat="1" ht="12.7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2" customFormat="1" ht="12.75">
      <c r="B5" s="34" t="s">
        <v>21</v>
      </c>
      <c r="C5" s="35"/>
      <c r="D5" s="35"/>
      <c r="E5" s="35"/>
      <c r="F5" s="35"/>
      <c r="G5" s="35"/>
      <c r="H5" s="35"/>
      <c r="I5" s="35"/>
      <c r="J5" s="35"/>
      <c r="K5" s="36"/>
    </row>
    <row r="6" spans="2:11" ht="12.75">
      <c r="B6" s="18"/>
      <c r="C6" s="12"/>
      <c r="D6" s="12"/>
      <c r="E6" s="12"/>
      <c r="F6" s="12"/>
      <c r="G6" s="12"/>
      <c r="H6" s="12"/>
      <c r="I6" s="12"/>
      <c r="J6" s="12"/>
      <c r="K6" s="19"/>
    </row>
    <row r="7" spans="2:11" ht="12.75">
      <c r="B7" s="18"/>
      <c r="C7" s="12"/>
      <c r="D7" s="12"/>
      <c r="E7" s="12"/>
      <c r="F7" s="12"/>
      <c r="G7" s="12"/>
      <c r="H7" s="12"/>
      <c r="I7" s="12"/>
      <c r="J7" s="12"/>
      <c r="K7" s="19"/>
    </row>
    <row r="8" spans="2:11" ht="12.75">
      <c r="B8" s="37"/>
      <c r="C8" s="35"/>
      <c r="D8" s="35"/>
      <c r="E8" s="35"/>
      <c r="F8" s="35"/>
      <c r="G8" s="35"/>
      <c r="H8" s="35"/>
      <c r="I8" s="35"/>
      <c r="J8" s="35"/>
      <c r="K8" s="36"/>
    </row>
    <row r="9" spans="2:11" ht="12.75">
      <c r="B9" s="38"/>
      <c r="C9" s="35"/>
      <c r="D9" s="35"/>
      <c r="E9" s="35"/>
      <c r="F9" s="35"/>
      <c r="G9" s="35"/>
      <c r="H9" s="35"/>
      <c r="I9" s="35"/>
      <c r="J9" s="35"/>
      <c r="K9" s="36"/>
    </row>
    <row r="10" spans="2:11" ht="12.75">
      <c r="B10" s="38"/>
      <c r="C10" s="35"/>
      <c r="D10" s="35"/>
      <c r="E10" s="35"/>
      <c r="F10" s="35"/>
      <c r="G10" s="35"/>
      <c r="H10" s="35"/>
      <c r="I10" s="35"/>
      <c r="J10" s="35"/>
      <c r="K10" s="36"/>
    </row>
    <row r="11" spans="2:11" ht="12.75">
      <c r="B11" s="38"/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12.75">
      <c r="B12" s="18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3.5" thickBot="1">
      <c r="B13" s="18"/>
      <c r="C13" s="12"/>
      <c r="D13" s="12"/>
      <c r="E13" s="12"/>
      <c r="F13" s="12"/>
      <c r="G13" s="12"/>
      <c r="H13" s="12"/>
      <c r="I13" s="12"/>
      <c r="J13" s="12"/>
      <c r="K13" s="19"/>
    </row>
    <row r="14" spans="2:11" ht="18.75" customHeight="1" thickBot="1">
      <c r="B14" s="18"/>
      <c r="C14" s="27">
        <v>0</v>
      </c>
      <c r="D14" s="26" t="s">
        <v>11</v>
      </c>
      <c r="E14" s="12"/>
      <c r="F14" s="12"/>
      <c r="G14" s="12"/>
      <c r="H14" s="12"/>
      <c r="I14" s="12"/>
      <c r="J14" s="12"/>
      <c r="K14" s="19"/>
    </row>
    <row r="15" spans="2:16" ht="18.75" customHeight="1" thickBot="1">
      <c r="B15" s="20" t="s">
        <v>3</v>
      </c>
      <c r="C15" s="28">
        <v>0</v>
      </c>
      <c r="D15" s="26" t="s">
        <v>12</v>
      </c>
      <c r="E15" s="12"/>
      <c r="F15" s="12"/>
      <c r="G15" s="12"/>
      <c r="H15" s="12"/>
      <c r="I15" s="12"/>
      <c r="J15" s="12"/>
      <c r="K15" s="19"/>
      <c r="P15" s="1" t="s">
        <v>13</v>
      </c>
    </row>
    <row r="16" spans="2:11" ht="18.75" customHeight="1" thickBot="1">
      <c r="B16" s="21" t="s">
        <v>3</v>
      </c>
      <c r="C16" s="28">
        <v>0</v>
      </c>
      <c r="D16" s="26" t="s">
        <v>14</v>
      </c>
      <c r="E16" s="12"/>
      <c r="F16" s="12"/>
      <c r="G16" s="12"/>
      <c r="H16" s="12"/>
      <c r="I16" s="12"/>
      <c r="J16" s="12"/>
      <c r="K16" s="19"/>
    </row>
    <row r="17" spans="2:11" ht="18.75" customHeight="1">
      <c r="B17" s="18"/>
      <c r="C17" s="29">
        <f>+C14-C15-C16</f>
        <v>0</v>
      </c>
      <c r="D17" s="14" t="s">
        <v>4</v>
      </c>
      <c r="E17" s="12"/>
      <c r="F17" s="12"/>
      <c r="G17" s="12"/>
      <c r="H17" s="12"/>
      <c r="I17" s="12"/>
      <c r="J17" s="12"/>
      <c r="K17" s="19"/>
    </row>
    <row r="18" spans="2:11" ht="18.75" customHeight="1">
      <c r="B18" s="21" t="s">
        <v>5</v>
      </c>
      <c r="C18" s="30">
        <v>1.0615</v>
      </c>
      <c r="D18" s="12"/>
      <c r="E18" s="12"/>
      <c r="F18" s="12"/>
      <c r="G18" s="12"/>
      <c r="H18" s="12"/>
      <c r="I18" s="12"/>
      <c r="J18" s="12"/>
      <c r="K18" s="19"/>
    </row>
    <row r="19" spans="2:11" ht="18.75" customHeight="1">
      <c r="B19" s="18"/>
      <c r="C19" s="29">
        <f>+C17/C18</f>
        <v>0</v>
      </c>
      <c r="D19" s="14" t="s">
        <v>8</v>
      </c>
      <c r="E19" s="12"/>
      <c r="F19" s="12"/>
      <c r="G19" s="12"/>
      <c r="H19" s="12"/>
      <c r="I19" s="12"/>
      <c r="J19" s="12"/>
      <c r="K19" s="19"/>
    </row>
    <row r="20" spans="2:11" ht="18.75" customHeight="1">
      <c r="B20" s="21" t="s">
        <v>6</v>
      </c>
      <c r="C20" s="30">
        <v>0.0615</v>
      </c>
      <c r="D20" s="14" t="s">
        <v>7</v>
      </c>
      <c r="E20" s="12"/>
      <c r="F20" s="12"/>
      <c r="G20" s="12"/>
      <c r="H20" s="12"/>
      <c r="I20" s="12"/>
      <c r="J20" s="12"/>
      <c r="K20" s="19"/>
    </row>
    <row r="21" spans="2:11" ht="18.75" customHeight="1" thickBot="1">
      <c r="B21" s="18"/>
      <c r="C21" s="31">
        <f>ROUND(C20*C19,2)</f>
        <v>0</v>
      </c>
      <c r="D21" s="14" t="s">
        <v>9</v>
      </c>
      <c r="E21" s="12"/>
      <c r="F21" s="12"/>
      <c r="G21" s="12"/>
      <c r="H21" s="12"/>
      <c r="I21" s="12"/>
      <c r="J21" s="12"/>
      <c r="K21" s="19"/>
    </row>
    <row r="22" spans="2:11" ht="13.5" thickTop="1">
      <c r="B22" s="18"/>
      <c r="C22" s="12"/>
      <c r="D22" s="12"/>
      <c r="E22" s="12"/>
      <c r="F22" s="12"/>
      <c r="G22" s="12"/>
      <c r="H22" s="12"/>
      <c r="I22" s="12"/>
      <c r="J22" s="12"/>
      <c r="K22" s="19"/>
    </row>
    <row r="23" spans="2:13" ht="13.5" thickBot="1">
      <c r="B23" s="22"/>
      <c r="C23" s="13"/>
      <c r="D23" s="13"/>
      <c r="E23" s="13"/>
      <c r="F23" s="13"/>
      <c r="G23" s="13"/>
      <c r="H23" s="13"/>
      <c r="I23" s="13"/>
      <c r="J23" s="13"/>
      <c r="K23" s="23"/>
      <c r="L23" s="10"/>
      <c r="M23" s="11"/>
    </row>
    <row r="24" ht="13.5" thickTop="1"/>
    <row r="25" ht="12.75">
      <c r="B25" s="9" t="s">
        <v>10</v>
      </c>
    </row>
    <row r="26" ht="13.5" thickBot="1">
      <c r="N26" s="7" t="s">
        <v>7</v>
      </c>
    </row>
    <row r="27" spans="3:14" ht="18" customHeight="1" thickBot="1">
      <c r="C27" s="5">
        <v>10000</v>
      </c>
      <c r="D27" s="2" t="s">
        <v>2</v>
      </c>
      <c r="N27" s="24">
        <v>0.0502</v>
      </c>
    </row>
    <row r="28" spans="2:4" ht="18" customHeight="1">
      <c r="B28" s="3" t="s">
        <v>3</v>
      </c>
      <c r="C28" s="6">
        <v>1000</v>
      </c>
      <c r="D28" s="2" t="s">
        <v>15</v>
      </c>
    </row>
    <row r="29" spans="3:4" ht="18" customHeight="1">
      <c r="C29" s="5">
        <f>+C27-C28</f>
        <v>9000</v>
      </c>
      <c r="D29" s="7" t="s">
        <v>4</v>
      </c>
    </row>
    <row r="30" spans="2:4" ht="18" customHeight="1">
      <c r="B30" s="4" t="s">
        <v>5</v>
      </c>
      <c r="C30" s="25">
        <f>SUM(C18)</f>
        <v>1.0615</v>
      </c>
      <c r="D30" s="7" t="s">
        <v>7</v>
      </c>
    </row>
    <row r="31" spans="3:4" ht="18" customHeight="1">
      <c r="C31" s="5">
        <f>ROUND(+C29/C30,2)</f>
        <v>8478.57</v>
      </c>
      <c r="D31" s="7" t="s">
        <v>16</v>
      </c>
    </row>
    <row r="32" spans="2:4" ht="18" customHeight="1">
      <c r="B32" s="4" t="s">
        <v>6</v>
      </c>
      <c r="C32" s="25">
        <f>SUM(C20)</f>
        <v>0.0615</v>
      </c>
      <c r="D32" s="7" t="s">
        <v>7</v>
      </c>
    </row>
    <row r="33" spans="3:4" ht="18" customHeight="1" thickBot="1">
      <c r="C33" s="8">
        <f>ROUND(C32*C31,2)</f>
        <v>521.43</v>
      </c>
      <c r="D33" s="7" t="s">
        <v>9</v>
      </c>
    </row>
    <row r="34" ht="13.5" thickTop="1"/>
  </sheetData>
  <sheetProtection password="CC38" sheet="1" objects="1" scenarios="1" selectLockedCells="1"/>
  <mergeCells count="4">
    <mergeCell ref="B3:K3"/>
    <mergeCell ref="B4:K4"/>
    <mergeCell ref="B5:K5"/>
    <mergeCell ref="B8:K11"/>
  </mergeCells>
  <printOptions horizontalCentered="1"/>
  <pageMargins left="0.5" right="0.5" top="1.5" bottom="1" header="0" footer="0.25"/>
  <pageSetup horizontalDpi="600" verticalDpi="600" orientation="portrait" r:id="rId2"/>
  <headerFooter alignWithMargins="0">
    <oddFooter>&amp;L&amp;"Arial,Italic"&amp;8&amp;F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Victoria Perkins</cp:lastModifiedBy>
  <cp:lastPrinted>2021-11-04T19:21:25Z</cp:lastPrinted>
  <dcterms:created xsi:type="dcterms:W3CDTF">2001-10-30T15:07:13Z</dcterms:created>
  <dcterms:modified xsi:type="dcterms:W3CDTF">2024-03-22T17:30:41Z</dcterms:modified>
  <cp:category/>
  <cp:version/>
  <cp:contentType/>
  <cp:contentStatus/>
</cp:coreProperties>
</file>